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ustin\Documents\Hydro-Guard\"/>
    </mc:Choice>
  </mc:AlternateContent>
  <bookViews>
    <workbookView xWindow="120" yWindow="42" windowWidth="15480" windowHeight="8640"/>
  </bookViews>
  <sheets>
    <sheet name="HYDRO-GUARD" sheetId="1" r:id="rId1"/>
    <sheet name="Sheet1" sheetId="6" r:id="rId2"/>
  </sheets>
  <definedNames>
    <definedName name="Cost_Savings_Year_1" localSheetId="0">'HYDRO-GUARD'!$B$24</definedName>
    <definedName name="_xlnm.Print_Area" localSheetId="0">'HYDRO-GUARD'!$A$1:$I$42</definedName>
  </definedNames>
  <calcPr calcId="162913"/>
</workbook>
</file>

<file path=xl/calcChain.xml><?xml version="1.0" encoding="utf-8"?>
<calcChain xmlns="http://schemas.openxmlformats.org/spreadsheetml/2006/main">
  <c r="E14" i="1" l="1"/>
  <c r="E15" i="1" s="1"/>
  <c r="E16" i="1" s="1"/>
  <c r="E6" i="1"/>
  <c r="E7" i="1" s="1"/>
  <c r="E8" i="1" s="1"/>
  <c r="E9" i="1"/>
  <c r="E10" i="1" l="1"/>
  <c r="E22" i="1" s="1"/>
  <c r="C24" i="1" s="1"/>
  <c r="E18" i="1"/>
  <c r="E19" i="1" l="1"/>
  <c r="C25" i="1" s="1"/>
  <c r="C26" i="1" s="1"/>
  <c r="C27" i="1" s="1"/>
  <c r="C28" i="1" s="1"/>
</calcChain>
</file>

<file path=xl/comments1.xml><?xml version="1.0" encoding="utf-8"?>
<comments xmlns="http://schemas.openxmlformats.org/spreadsheetml/2006/main">
  <authors>
    <author>Harold Mosley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Insert estimated number of manual flushes, per site, crews perform monthly in this cell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" authorId="0" shapeId="0">
      <text>
        <r>
          <rPr>
            <b/>
            <sz val="8"/>
            <color indexed="81"/>
            <rFont val="Tahoma"/>
            <family val="2"/>
          </rPr>
          <t>Insert estimated number of minutes water is flushed as part of your manual flushing procedure, per site, in this cell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Estimated has been based on expenses related to salary, benefits, vehicle fuel, vehicle maintenance and vehicle insurance</t>
        </r>
      </text>
    </comment>
  </commentList>
</comments>
</file>

<file path=xl/sharedStrings.xml><?xml version="1.0" encoding="utf-8"?>
<sst xmlns="http://schemas.openxmlformats.org/spreadsheetml/2006/main" count="32" uniqueCount="27">
  <si>
    <t>`</t>
  </si>
  <si>
    <t>Cost</t>
  </si>
  <si>
    <t>per gallon</t>
  </si>
  <si>
    <t>Total Cost for Flushing (monthly)</t>
  </si>
  <si>
    <t>Duration (minutes per flushing)</t>
  </si>
  <si>
    <t>per hour @ 1.5 hours per site</t>
  </si>
  <si>
    <t>Total Cost of Flushed Water (monthly) per site</t>
  </si>
  <si>
    <t>Total Cost of Flushed Water (annual) per site</t>
  </si>
  <si>
    <t>NET GAIN FIRST YEAR (per site total savings less cost of unit)</t>
  </si>
  <si>
    <t>Estimated Cost Labor/Transportation (annual)per site</t>
  </si>
  <si>
    <t>gpm @ 75 psi</t>
  </si>
  <si>
    <t>Manual Flushings per month per site (fire hydrant)</t>
  </si>
  <si>
    <t>Water outflow per month (gallons)</t>
  </si>
  <si>
    <t>Cost Savings Year 1</t>
  </si>
  <si>
    <t>Cost Savings Year 2</t>
  </si>
  <si>
    <t>Cost Savings Year 3</t>
  </si>
  <si>
    <t>Cost Savings Year 4</t>
  </si>
  <si>
    <t>Cost Savings Year 5</t>
  </si>
  <si>
    <t>Hydro-Guard® Automatic and Programmable Flushing Systems</t>
  </si>
  <si>
    <r>
      <rPr>
        <b/>
        <sz val="12"/>
        <color indexed="60"/>
        <rFont val="Wingdings 3"/>
        <family val="1"/>
        <charset val="2"/>
      </rPr>
      <t xml:space="preserve">t </t>
    </r>
    <r>
      <rPr>
        <b/>
        <sz val="12"/>
        <color indexed="60"/>
        <rFont val="Calibri"/>
        <family val="2"/>
      </rPr>
      <t>ESTIMATED COST SAVINGS</t>
    </r>
  </si>
  <si>
    <t>Flushing with Hydro-Guard® per month per site</t>
  </si>
  <si>
    <r>
      <t xml:space="preserve">Water savings (gallons) </t>
    </r>
    <r>
      <rPr>
        <b/>
        <sz val="11"/>
        <color indexed="56"/>
        <rFont val="Wingdings 3"/>
        <family val="1"/>
        <charset val="2"/>
      </rPr>
      <t>uuuuuuuuuuuu</t>
    </r>
  </si>
  <si>
    <r>
      <rPr>
        <b/>
        <sz val="11"/>
        <color indexed="8"/>
        <rFont val="Calibri"/>
        <family val="2"/>
      </rPr>
      <t>Cost of Hydro-Guard® Flushing System</t>
    </r>
    <r>
      <rPr>
        <sz val="11"/>
        <color indexed="8"/>
        <rFont val="Calibri"/>
        <family val="2"/>
      </rPr>
      <t xml:space="preserve">                                                      </t>
    </r>
    <r>
      <rPr>
        <sz val="8"/>
        <color indexed="8"/>
        <rFont val="Calibri"/>
        <family val="2"/>
      </rPr>
      <t>(average list price. Price will vary based on model purchased)</t>
    </r>
  </si>
  <si>
    <r>
      <t>TOTAL ANNUAL SAVINGS PER SITE</t>
    </r>
    <r>
      <rPr>
        <b/>
        <sz val="11"/>
        <color indexed="60"/>
        <rFont val="Wingdings 3"/>
        <family val="1"/>
        <charset val="2"/>
      </rPr>
      <t xml:space="preserve"> uu</t>
    </r>
  </si>
  <si>
    <t>COST OF FLUSHING PER SITE (annually)</t>
  </si>
  <si>
    <t>See MuellerCompany.com for client case studies on effectiveness   of Automatic Flushing!</t>
  </si>
  <si>
    <t xml:space="preserve">  &lt;&lt; Monthly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</si>
</sst>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72"/>
      <color indexed="8"/>
      <name val="Calibri"/>
      <family val="2"/>
    </font>
    <font>
      <sz val="72"/>
      <color indexed="23"/>
      <name val="Arial"/>
      <family val="2"/>
    </font>
    <font>
      <sz val="72"/>
      <color indexed="23"/>
      <name val="Calibri"/>
      <family val="2"/>
    </font>
    <font>
      <sz val="8"/>
      <color indexed="8"/>
      <name val="Calibri"/>
      <family val="2"/>
    </font>
    <font>
      <sz val="4"/>
      <color indexed="8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sz val="14"/>
      <color indexed="12"/>
      <name val="Calibri"/>
      <family val="2"/>
    </font>
    <font>
      <sz val="10"/>
      <name val="Calibri"/>
      <family val="2"/>
    </font>
    <font>
      <b/>
      <sz val="11"/>
      <color indexed="8"/>
      <name val="Calibri"/>
      <family val="2"/>
    </font>
    <font>
      <b/>
      <u/>
      <sz val="11"/>
      <color indexed="12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b/>
      <sz val="20"/>
      <color indexed="9"/>
      <name val="Calibri"/>
      <family val="2"/>
    </font>
    <font>
      <b/>
      <sz val="12"/>
      <color indexed="60"/>
      <name val="Calibri"/>
      <family val="2"/>
    </font>
    <font>
      <b/>
      <sz val="12"/>
      <color indexed="60"/>
      <name val="Wingdings 3"/>
      <family val="1"/>
      <charset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56"/>
      <name val="Wingdings 3"/>
      <family val="1"/>
      <charset val="2"/>
    </font>
    <font>
      <b/>
      <sz val="11"/>
      <color indexed="60"/>
      <name val="Wingdings 3"/>
      <family val="1"/>
      <charset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2"/>
      <color rgb="FFC00000"/>
      <name val="Calibri"/>
      <family val="2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9" fillId="0" borderId="0" xfId="0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Border="1"/>
    <xf numFmtId="165" fontId="0" fillId="0" borderId="0" xfId="0" applyNumberFormat="1"/>
    <xf numFmtId="165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30" fillId="0" borderId="0" xfId="0" applyFont="1" applyBorder="1" applyAlignment="1">
      <alignment horizontal="left"/>
    </xf>
    <xf numFmtId="0" fontId="31" fillId="0" borderId="0" xfId="0" applyFont="1" applyBorder="1"/>
    <xf numFmtId="165" fontId="28" fillId="0" borderId="0" xfId="0" applyNumberFormat="1" applyFont="1" applyBorder="1"/>
    <xf numFmtId="0" fontId="0" fillId="0" borderId="0" xfId="0" applyBorder="1" applyAlignment="1">
      <alignment horizontal="center"/>
    </xf>
    <xf numFmtId="0" fontId="38" fillId="0" borderId="0" xfId="0" applyFont="1"/>
    <xf numFmtId="0" fontId="30" fillId="5" borderId="0" xfId="0" applyFont="1" applyFill="1" applyBorder="1"/>
    <xf numFmtId="0" fontId="34" fillId="4" borderId="0" xfId="0" applyFont="1" applyFill="1" applyBorder="1"/>
    <xf numFmtId="0" fontId="0" fillId="5" borderId="0" xfId="0" applyFill="1" applyBorder="1"/>
    <xf numFmtId="0" fontId="0" fillId="0" borderId="0" xfId="0" applyFont="1" applyBorder="1"/>
    <xf numFmtId="0" fontId="34" fillId="0" borderId="0" xfId="0" applyFont="1" applyBorder="1"/>
    <xf numFmtId="3" fontId="0" fillId="2" borderId="0" xfId="0" applyNumberFormat="1" applyFill="1" applyBorder="1"/>
    <xf numFmtId="0" fontId="34" fillId="5" borderId="0" xfId="0" applyFont="1" applyFill="1" applyBorder="1" applyAlignment="1">
      <alignment horizontal="right"/>
    </xf>
    <xf numFmtId="0" fontId="19" fillId="5" borderId="0" xfId="0" applyFont="1" applyFill="1" applyBorder="1"/>
    <xf numFmtId="0" fontId="1" fillId="0" borderId="0" xfId="0" applyFont="1" applyBorder="1"/>
    <xf numFmtId="165" fontId="0" fillId="0" borderId="0" xfId="0" applyNumberFormat="1" applyFill="1" applyBorder="1"/>
    <xf numFmtId="0" fontId="14" fillId="0" borderId="0" xfId="0" applyFont="1" applyBorder="1" applyAlignment="1">
      <alignment horizontal="left"/>
    </xf>
    <xf numFmtId="0" fontId="1" fillId="5" borderId="0" xfId="0" applyFont="1" applyFill="1" applyBorder="1"/>
    <xf numFmtId="165" fontId="4" fillId="5" borderId="0" xfId="0" applyNumberFormat="1" applyFont="1" applyFill="1" applyBorder="1"/>
    <xf numFmtId="164" fontId="18" fillId="5" borderId="0" xfId="0" applyNumberFormat="1" applyFont="1" applyFill="1" applyBorder="1"/>
    <xf numFmtId="0" fontId="4" fillId="5" borderId="0" xfId="0" applyFont="1" applyFill="1" applyBorder="1" applyAlignment="1">
      <alignment horizontal="center"/>
    </xf>
    <xf numFmtId="0" fontId="5" fillId="0" borderId="0" xfId="0" applyFont="1" applyBorder="1"/>
    <xf numFmtId="164" fontId="34" fillId="0" borderId="0" xfId="0" applyNumberFormat="1" applyFont="1" applyBorder="1" applyAlignment="1"/>
    <xf numFmtId="0" fontId="19" fillId="0" borderId="0" xfId="0" applyFont="1" applyBorder="1"/>
    <xf numFmtId="0" fontId="15" fillId="5" borderId="0" xfId="0" applyFont="1" applyFill="1" applyBorder="1"/>
    <xf numFmtId="165" fontId="33" fillId="3" borderId="0" xfId="0" applyNumberFormat="1" applyFont="1" applyFill="1" applyBorder="1"/>
    <xf numFmtId="164" fontId="18" fillId="5" borderId="0" xfId="0" applyNumberFormat="1" applyFont="1" applyFill="1" applyBorder="1" applyAlignment="1"/>
    <xf numFmtId="0" fontId="34" fillId="5" borderId="0" xfId="0" applyFont="1" applyFill="1" applyBorder="1"/>
    <xf numFmtId="3" fontId="34" fillId="5" borderId="0" xfId="0" applyNumberFormat="1" applyFont="1" applyFill="1" applyBorder="1"/>
    <xf numFmtId="3" fontId="34" fillId="0" borderId="0" xfId="0" applyNumberFormat="1" applyFont="1" applyBorder="1"/>
    <xf numFmtId="0" fontId="20" fillId="5" borderId="0" xfId="0" applyFont="1" applyFill="1" applyBorder="1" applyAlignment="1">
      <alignment horizontal="right"/>
    </xf>
    <xf numFmtId="0" fontId="15" fillId="0" borderId="0" xfId="0" applyFont="1" applyBorder="1"/>
    <xf numFmtId="164" fontId="0" fillId="0" borderId="0" xfId="0" applyNumberFormat="1" applyFill="1" applyBorder="1"/>
    <xf numFmtId="0" fontId="39" fillId="0" borderId="0" xfId="0" applyFont="1" applyBorder="1"/>
    <xf numFmtId="3" fontId="29" fillId="6" borderId="0" xfId="0" applyNumberFormat="1" applyFont="1" applyFill="1" applyBorder="1"/>
    <xf numFmtId="165" fontId="12" fillId="0" borderId="0" xfId="0" applyNumberFormat="1" applyFont="1" applyBorder="1"/>
    <xf numFmtId="0" fontId="35" fillId="3" borderId="0" xfId="0" applyFont="1" applyFill="1" applyBorder="1"/>
    <xf numFmtId="165" fontId="36" fillId="3" borderId="0" xfId="0" applyNumberFormat="1" applyFont="1" applyFill="1" applyBorder="1"/>
    <xf numFmtId="0" fontId="32" fillId="0" borderId="0" xfId="0" applyFont="1" applyBorder="1"/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16" fillId="0" borderId="0" xfId="1" applyFont="1" applyBorder="1" applyAlignment="1" applyProtection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40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7" fillId="5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/>
    </xf>
    <xf numFmtId="0" fontId="29" fillId="6" borderId="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/>
    </xf>
    <xf numFmtId="0" fontId="21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right"/>
    </xf>
    <xf numFmtId="0" fontId="14" fillId="5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Estimated Cumulative Cost Savings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'HYDRO-GUARD'!$B$24</c:f>
              <c:strCache>
                <c:ptCount val="1"/>
                <c:pt idx="0">
                  <c:v>Cost Savings Year 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'HYDRO-GUARD'!$C$24</c:f>
              <c:numCache>
                <c:formatCode>"$"#,##0</c:formatCode>
                <c:ptCount val="1"/>
                <c:pt idx="0">
                  <c:v>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3-49F4-B046-39B2785A40B8}"/>
            </c:ext>
          </c:extLst>
        </c:ser>
        <c:ser>
          <c:idx val="1"/>
          <c:order val="1"/>
          <c:tx>
            <c:strRef>
              <c:f>'HYDRO-GUARD'!$B$25</c:f>
              <c:strCache>
                <c:ptCount val="1"/>
                <c:pt idx="0">
                  <c:v>Cost Savings Year 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'HYDRO-GUARD'!$C$25</c:f>
              <c:numCache>
                <c:formatCode>"$"#,##0</c:formatCode>
                <c:ptCount val="1"/>
                <c:pt idx="0">
                  <c:v>4830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3-49F4-B046-39B2785A40B8}"/>
            </c:ext>
          </c:extLst>
        </c:ser>
        <c:ser>
          <c:idx val="2"/>
          <c:order val="2"/>
          <c:tx>
            <c:strRef>
              <c:f>'HYDRO-GUARD'!$B$26</c:f>
              <c:strCache>
                <c:ptCount val="1"/>
                <c:pt idx="0">
                  <c:v>Cost Savings Year 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'HYDRO-GUARD'!$C$26</c:f>
              <c:numCache>
                <c:formatCode>"$"#,##0</c:formatCode>
                <c:ptCount val="1"/>
                <c:pt idx="0">
                  <c:v>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63-49F4-B046-39B2785A40B8}"/>
            </c:ext>
          </c:extLst>
        </c:ser>
        <c:ser>
          <c:idx val="3"/>
          <c:order val="3"/>
          <c:tx>
            <c:strRef>
              <c:f>'HYDRO-GUARD'!$B$27</c:f>
              <c:strCache>
                <c:ptCount val="1"/>
                <c:pt idx="0">
                  <c:v>Cost Savings Year 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'HYDRO-GUARD'!$C$27</c:f>
              <c:numCache>
                <c:formatCode>"$"#,##0</c:formatCode>
                <c:ptCount val="1"/>
                <c:pt idx="0">
                  <c:v>12660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63-49F4-B046-39B2785A40B8}"/>
            </c:ext>
          </c:extLst>
        </c:ser>
        <c:ser>
          <c:idx val="4"/>
          <c:order val="4"/>
          <c:tx>
            <c:strRef>
              <c:f>'HYDRO-GUARD'!$B$28</c:f>
              <c:strCache>
                <c:ptCount val="1"/>
                <c:pt idx="0">
                  <c:v>Cost Savings Year 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'HYDRO-GUARD'!$C$28</c:f>
              <c:numCache>
                <c:formatCode>"$"#,##0</c:formatCode>
                <c:ptCount val="1"/>
                <c:pt idx="0">
                  <c:v>16575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63-49F4-B046-39B2785A4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477608"/>
        <c:axId val="206004584"/>
      </c:barChart>
      <c:catAx>
        <c:axId val="20547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6004584"/>
        <c:crosses val="autoZero"/>
        <c:auto val="1"/>
        <c:lblAlgn val="ctr"/>
        <c:lblOffset val="100"/>
        <c:noMultiLvlLbl val="0"/>
      </c:catAx>
      <c:valAx>
        <c:axId val="206004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Savings in U.S. Dollars</a:t>
                </a:r>
              </a:p>
            </c:rich>
          </c:tx>
          <c:layout/>
          <c:overlay val="0"/>
        </c:title>
        <c:numFmt formatCode="&quot;$&quot;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5477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3</xdr:row>
      <xdr:rowOff>9525</xdr:rowOff>
    </xdr:from>
    <xdr:to>
      <xdr:col>1</xdr:col>
      <xdr:colOff>962027</xdr:colOff>
      <xdr:row>22</xdr:row>
      <xdr:rowOff>6764</xdr:rowOff>
    </xdr:to>
    <xdr:sp macro="" textlink="">
      <xdr:nvSpPr>
        <xdr:cNvPr id="1055" name="TextBox 1"/>
        <xdr:cNvSpPr txBox="1">
          <a:spLocks noChangeArrowheads="1"/>
        </xdr:cNvSpPr>
      </xdr:nvSpPr>
      <xdr:spPr bwMode="auto">
        <a:xfrm rot="-5400000">
          <a:off x="-1257299" y="2219323"/>
          <a:ext cx="3810000" cy="933453"/>
        </a:xfrm>
        <a:prstGeom prst="rect">
          <a:avLst/>
        </a:prstGeom>
        <a:solidFill>
          <a:schemeClr val="tx2">
            <a:lumMod val="5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00" b="0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00" b="0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00" b="0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00" b="0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00" b="0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00" b="0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00" b="0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00" b="0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00" b="0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00" b="0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>
                  <a:lumMod val="95000"/>
                </a:schemeClr>
              </a:solidFill>
              <a:latin typeface="Calibri"/>
            </a:rPr>
            <a:t>Manual Flushing</a:t>
          </a:r>
        </a:p>
        <a:p>
          <a:pPr algn="ctr" rtl="0">
            <a:defRPr sz="1000"/>
          </a:pPr>
          <a:endParaRPr lang="en-US" sz="1200" b="1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200" b="1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200" b="1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>
                  <a:lumMod val="95000"/>
                </a:schemeClr>
              </a:solidFill>
              <a:latin typeface="Calibri"/>
            </a:rPr>
            <a:t>versus</a:t>
          </a:r>
        </a:p>
        <a:p>
          <a:pPr algn="ctr" rtl="0">
            <a:defRPr sz="1000"/>
          </a:pPr>
          <a:endParaRPr lang="en-US" sz="1200" b="1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200" b="1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>
                  <a:lumMod val="95000"/>
                </a:schemeClr>
              </a:solidFill>
              <a:latin typeface="Calibri"/>
            </a:rPr>
            <a:t>Flusing with Hydro-Guard®</a:t>
          </a:r>
        </a:p>
        <a:p>
          <a:pPr algn="ctr" rtl="0">
            <a:defRPr sz="1000"/>
          </a:pPr>
          <a:endParaRPr lang="en-US" sz="1200" b="1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200" b="1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endParaRPr lang="en-US" sz="1200" b="1" i="0" u="none" strike="noStrike" baseline="0">
            <a:solidFill>
              <a:schemeClr val="bg1">
                <a:lumMod val="95000"/>
              </a:schemeClr>
            </a:solidFill>
            <a:latin typeface="Calibri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>
                  <a:lumMod val="95000"/>
                </a:schemeClr>
              </a:solidFill>
              <a:latin typeface="Calibri"/>
            </a:rPr>
            <a:t>Improved Water Quality 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>
                  <a:lumMod val="95000"/>
                </a:schemeClr>
              </a:solidFill>
              <a:latin typeface="Calibri"/>
            </a:rPr>
            <a:t>for less!	</a:t>
          </a:r>
        </a:p>
      </xdr:txBody>
    </xdr:sp>
    <xdr:clientData/>
  </xdr:twoCellAnchor>
  <xdr:twoCellAnchor>
    <xdr:from>
      <xdr:col>2</xdr:col>
      <xdr:colOff>9525</xdr:colOff>
      <xdr:row>18</xdr:row>
      <xdr:rowOff>19050</xdr:rowOff>
    </xdr:from>
    <xdr:to>
      <xdr:col>2</xdr:col>
      <xdr:colOff>180975</xdr:colOff>
      <xdr:row>22</xdr:row>
      <xdr:rowOff>0</xdr:rowOff>
    </xdr:to>
    <xdr:sp macro="" textlink="">
      <xdr:nvSpPr>
        <xdr:cNvPr id="1350" name="AutoShape 38"/>
        <xdr:cNvSpPr>
          <a:spLocks/>
        </xdr:cNvSpPr>
      </xdr:nvSpPr>
      <xdr:spPr bwMode="auto">
        <a:xfrm>
          <a:off x="1238250" y="3676650"/>
          <a:ext cx="171450" cy="762000"/>
        </a:xfrm>
        <a:prstGeom prst="leftBrace">
          <a:avLst>
            <a:gd name="adj1" fmla="val 37037"/>
            <a:gd name="adj2" fmla="val 50000"/>
          </a:avLst>
        </a:prstGeom>
        <a:noFill/>
        <a:ln w="28575">
          <a:solidFill>
            <a:schemeClr val="accent3">
              <a:lumMod val="50000"/>
            </a:schemeClr>
          </a:solidFill>
          <a:round/>
          <a:headEnd/>
          <a:tailEnd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9525</xdr:colOff>
      <xdr:row>3</xdr:row>
      <xdr:rowOff>19050</xdr:rowOff>
    </xdr:from>
    <xdr:to>
      <xdr:col>2</xdr:col>
      <xdr:colOff>180975</xdr:colOff>
      <xdr:row>16</xdr:row>
      <xdr:rowOff>171450</xdr:rowOff>
    </xdr:to>
    <xdr:sp macro="" textlink="">
      <xdr:nvSpPr>
        <xdr:cNvPr id="1351" name="AutoShape 39"/>
        <xdr:cNvSpPr>
          <a:spLocks/>
        </xdr:cNvSpPr>
      </xdr:nvSpPr>
      <xdr:spPr bwMode="auto">
        <a:xfrm>
          <a:off x="1238250" y="790575"/>
          <a:ext cx="171450" cy="2647950"/>
        </a:xfrm>
        <a:prstGeom prst="leftBrace">
          <a:avLst>
            <a:gd name="adj1" fmla="val 128704"/>
            <a:gd name="adj2" fmla="val 50000"/>
          </a:avLst>
        </a:prstGeom>
        <a:noFill/>
        <a:ln w="28575">
          <a:solidFill>
            <a:schemeClr val="accent3">
              <a:lumMod val="50000"/>
            </a:schemeClr>
          </a:solidFill>
          <a:round/>
          <a:headEnd/>
          <a:tailEnd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23</xdr:row>
      <xdr:rowOff>19050</xdr:rowOff>
    </xdr:from>
    <xdr:to>
      <xdr:col>7</xdr:col>
      <xdr:colOff>542925</xdr:colOff>
      <xdr:row>40</xdr:row>
      <xdr:rowOff>114300</xdr:rowOff>
    </xdr:to>
    <xdr:graphicFrame macro="">
      <xdr:nvGraphicFramePr>
        <xdr:cNvPr id="150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132294</xdr:colOff>
      <xdr:row>25</xdr:row>
      <xdr:rowOff>75139</xdr:rowOff>
    </xdr:from>
    <xdr:to>
      <xdr:col>3</xdr:col>
      <xdr:colOff>118534</xdr:colOff>
      <xdr:row>38</xdr:row>
      <xdr:rowOff>63545</xdr:rowOff>
    </xdr:to>
    <xdr:pic>
      <xdr:nvPicPr>
        <xdr:cNvPr id="1503" name="Picture 8" descr="Kupferle #9400 flush to ground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294" y="4964639"/>
          <a:ext cx="1944157" cy="2538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240604</xdr:colOff>
      <xdr:row>0</xdr:row>
      <xdr:rowOff>0</xdr:rowOff>
    </xdr:from>
    <xdr:to>
      <xdr:col>9</xdr:col>
      <xdr:colOff>42332</xdr:colOff>
      <xdr:row>40</xdr:row>
      <xdr:rowOff>96777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331830" y="3311941"/>
          <a:ext cx="8182444" cy="1558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9"/>
    <pageSetUpPr fitToPage="1"/>
  </sheetPr>
  <dimension ref="B2:L46"/>
  <sheetViews>
    <sheetView tabSelected="1" view="pageLayout" topLeftCell="A4" zoomScale="80" zoomScaleNormal="30" zoomScaleSheetLayoutView="30" zoomScalePageLayoutView="80" workbookViewId="0">
      <selection activeCell="E20" sqref="E20"/>
    </sheetView>
  </sheetViews>
  <sheetFormatPr defaultRowHeight="14.4" x14ac:dyDescent="0.55000000000000004"/>
  <cols>
    <col min="1" max="1" width="2.15625" customWidth="1"/>
    <col min="2" max="2" width="16.15625" customWidth="1"/>
    <col min="3" max="3" width="8.7890625" customWidth="1"/>
    <col min="4" max="4" width="47.15625" customWidth="1"/>
    <col min="5" max="5" width="9.47265625" customWidth="1"/>
    <col min="6" max="6" width="8.15625" customWidth="1"/>
    <col min="7" max="7" width="12.47265625" customWidth="1"/>
    <col min="8" max="8" width="15.7890625" customWidth="1"/>
    <col min="9" max="9" width="25" customWidth="1"/>
    <col min="10" max="10" width="12.15625" customWidth="1"/>
    <col min="11" max="11" width="14.7890625" customWidth="1"/>
    <col min="12" max="12" width="21.7890625" customWidth="1"/>
  </cols>
  <sheetData>
    <row r="2" spans="2:10" ht="30.75" customHeight="1" x14ac:dyDescent="0.55000000000000004">
      <c r="B2" s="60" t="s">
        <v>18</v>
      </c>
      <c r="C2" s="61"/>
      <c r="D2" s="61"/>
      <c r="E2" s="61"/>
      <c r="F2" s="61"/>
      <c r="G2" s="61"/>
      <c r="H2" s="61"/>
      <c r="J2" s="5"/>
    </row>
    <row r="3" spans="2:10" s="2" customFormat="1" x14ac:dyDescent="0.55000000000000004">
      <c r="B3" s="1"/>
      <c r="C3" s="1"/>
      <c r="D3" s="1"/>
      <c r="E3" s="1"/>
      <c r="F3" s="7" t="s">
        <v>1</v>
      </c>
      <c r="G3" s="1"/>
      <c r="H3" s="1"/>
      <c r="I3"/>
      <c r="J3" s="5"/>
    </row>
    <row r="4" spans="2:10" x14ac:dyDescent="0.55000000000000004">
      <c r="B4" s="8"/>
      <c r="C4" s="53"/>
      <c r="D4" s="14" t="s">
        <v>11</v>
      </c>
      <c r="E4" s="15">
        <v>3</v>
      </c>
      <c r="F4" s="16"/>
      <c r="G4" s="16"/>
      <c r="H4" s="16"/>
      <c r="J4" s="5"/>
    </row>
    <row r="5" spans="2:10" x14ac:dyDescent="0.55000000000000004">
      <c r="B5" s="8"/>
      <c r="C5" s="54"/>
      <c r="D5" s="17" t="s">
        <v>4</v>
      </c>
      <c r="E5" s="18">
        <v>45</v>
      </c>
      <c r="F5" s="8"/>
      <c r="G5" s="8"/>
      <c r="H5" s="8"/>
      <c r="J5" s="5"/>
    </row>
    <row r="6" spans="2:10" x14ac:dyDescent="0.55000000000000004">
      <c r="B6" s="8"/>
      <c r="C6" s="54"/>
      <c r="D6" s="16" t="s">
        <v>12</v>
      </c>
      <c r="E6" s="19">
        <f>F6*(E4*E5)</f>
        <v>202500</v>
      </c>
      <c r="F6" s="20">
        <v>1500</v>
      </c>
      <c r="G6" s="21" t="s">
        <v>10</v>
      </c>
      <c r="H6" s="16"/>
      <c r="J6" s="5"/>
    </row>
    <row r="7" spans="2:10" ht="15" customHeight="1" x14ac:dyDescent="0.55000000000000004">
      <c r="B7" s="8"/>
      <c r="C7" s="54"/>
      <c r="D7" s="22" t="s">
        <v>6</v>
      </c>
      <c r="E7" s="23">
        <f>E6*F7</f>
        <v>121.49999999999999</v>
      </c>
      <c r="F7" s="18">
        <v>5.9999999999999995E-4</v>
      </c>
      <c r="G7" s="24" t="s">
        <v>2</v>
      </c>
      <c r="H7" s="8"/>
      <c r="J7" t="s">
        <v>0</v>
      </c>
    </row>
    <row r="8" spans="2:10" x14ac:dyDescent="0.55000000000000004">
      <c r="B8" s="8"/>
      <c r="C8" s="54"/>
      <c r="D8" s="25" t="s">
        <v>7</v>
      </c>
      <c r="E8" s="26">
        <f>E7*12</f>
        <v>1457.9999999999998</v>
      </c>
      <c r="F8" s="27"/>
      <c r="G8" s="28"/>
      <c r="H8" s="16"/>
    </row>
    <row r="9" spans="2:10" ht="15" customHeight="1" x14ac:dyDescent="0.55000000000000004">
      <c r="B9" s="8"/>
      <c r="C9" s="54"/>
      <c r="D9" s="29" t="s">
        <v>9</v>
      </c>
      <c r="E9" s="23">
        <f>SUM((F9*1.5)*E4)*12</f>
        <v>2700</v>
      </c>
      <c r="F9" s="30">
        <v>50</v>
      </c>
      <c r="G9" s="31" t="s">
        <v>5</v>
      </c>
      <c r="H9" s="8"/>
    </row>
    <row r="10" spans="2:10" ht="15" customHeight="1" x14ac:dyDescent="0.55000000000000004">
      <c r="B10" s="8"/>
      <c r="C10" s="54"/>
      <c r="D10" s="32" t="s">
        <v>24</v>
      </c>
      <c r="E10" s="33">
        <f>SUM(E8:E9)</f>
        <v>4158</v>
      </c>
      <c r="F10" s="34"/>
      <c r="G10" s="16"/>
      <c r="H10" s="16"/>
    </row>
    <row r="11" spans="2:10" ht="15" customHeight="1" x14ac:dyDescent="0.55000000000000004">
      <c r="B11" s="8"/>
      <c r="C11" s="54"/>
      <c r="D11" s="66"/>
      <c r="E11" s="66"/>
      <c r="F11" s="66"/>
      <c r="G11" s="66"/>
      <c r="H11" s="66"/>
    </row>
    <row r="12" spans="2:10" ht="21.75" customHeight="1" x14ac:dyDescent="0.55000000000000004">
      <c r="B12" s="8"/>
      <c r="C12" s="54"/>
      <c r="D12" s="35" t="s">
        <v>20</v>
      </c>
      <c r="E12" s="36">
        <v>15</v>
      </c>
      <c r="F12" s="62"/>
      <c r="G12" s="62"/>
      <c r="H12" s="16"/>
      <c r="I12" s="52"/>
      <c r="J12" s="52"/>
    </row>
    <row r="13" spans="2:10" x14ac:dyDescent="0.55000000000000004">
      <c r="B13" s="54"/>
      <c r="C13" s="54"/>
      <c r="D13" s="22" t="s">
        <v>4</v>
      </c>
      <c r="E13" s="37">
        <v>15</v>
      </c>
      <c r="F13" s="8"/>
      <c r="G13" s="8"/>
      <c r="H13" s="8"/>
      <c r="I13" s="52"/>
      <c r="J13" s="52"/>
    </row>
    <row r="14" spans="2:10" x14ac:dyDescent="0.55000000000000004">
      <c r="B14" s="54"/>
      <c r="C14" s="54"/>
      <c r="D14" s="25" t="s">
        <v>12</v>
      </c>
      <c r="E14" s="19">
        <f>150*(E12*E13)</f>
        <v>33750</v>
      </c>
      <c r="F14" s="38">
        <v>150</v>
      </c>
      <c r="G14" s="21" t="s">
        <v>10</v>
      </c>
      <c r="H14" s="58" t="s">
        <v>25</v>
      </c>
      <c r="I14" s="50"/>
      <c r="J14" s="51"/>
    </row>
    <row r="15" spans="2:10" x14ac:dyDescent="0.55000000000000004">
      <c r="B15" s="54"/>
      <c r="C15" s="54"/>
      <c r="D15" s="39" t="s">
        <v>3</v>
      </c>
      <c r="E15" s="40">
        <f>E14*F15</f>
        <v>20.25</v>
      </c>
      <c r="F15" s="18">
        <v>5.9999999999999995E-4</v>
      </c>
      <c r="G15" s="24" t="s">
        <v>2</v>
      </c>
      <c r="H15" s="58"/>
    </row>
    <row r="16" spans="2:10" x14ac:dyDescent="0.55000000000000004">
      <c r="B16" s="54"/>
      <c r="C16" s="54"/>
      <c r="D16" s="32" t="s">
        <v>24</v>
      </c>
      <c r="E16" s="33">
        <f>E15*12</f>
        <v>243</v>
      </c>
      <c r="F16" s="27"/>
      <c r="G16" s="28"/>
      <c r="H16" s="58"/>
    </row>
    <row r="17" spans="2:12" x14ac:dyDescent="0.55000000000000004">
      <c r="B17" s="54"/>
      <c r="C17" s="54"/>
      <c r="D17" s="67"/>
      <c r="E17" s="67"/>
      <c r="F17" s="67"/>
      <c r="G17" s="67"/>
      <c r="H17" s="58"/>
    </row>
    <row r="18" spans="2:12" x14ac:dyDescent="0.55000000000000004">
      <c r="B18" s="54"/>
      <c r="C18" s="12"/>
      <c r="D18" s="41" t="s">
        <v>21</v>
      </c>
      <c r="E18" s="42">
        <f>SUM(E6-E14)</f>
        <v>168750</v>
      </c>
      <c r="F18" s="57" t="s">
        <v>26</v>
      </c>
      <c r="G18" s="57"/>
      <c r="H18" s="58"/>
    </row>
    <row r="19" spans="2:12" x14ac:dyDescent="0.55000000000000004">
      <c r="B19" s="54"/>
      <c r="C19" s="64"/>
      <c r="D19" s="35" t="s">
        <v>23</v>
      </c>
      <c r="E19" s="33">
        <f>SUM(E10-E16)</f>
        <v>3915</v>
      </c>
      <c r="F19" s="63"/>
      <c r="G19" s="63"/>
      <c r="H19" s="58"/>
    </row>
    <row r="20" spans="2:12" ht="15" customHeight="1" x14ac:dyDescent="0.55000000000000004">
      <c r="B20" s="54"/>
      <c r="C20" s="65"/>
      <c r="D20" s="56" t="s">
        <v>22</v>
      </c>
      <c r="E20" s="43">
        <v>3000</v>
      </c>
      <c r="F20" s="8"/>
      <c r="G20" s="8"/>
      <c r="H20" s="58"/>
    </row>
    <row r="21" spans="2:12" ht="15" customHeight="1" x14ac:dyDescent="0.55000000000000004">
      <c r="B21" s="54"/>
      <c r="C21" s="65"/>
      <c r="D21" s="56"/>
      <c r="E21" s="8"/>
      <c r="F21" s="8"/>
      <c r="G21" s="8"/>
      <c r="H21" s="58"/>
    </row>
    <row r="22" spans="2:12" ht="15.6" x14ac:dyDescent="0.6">
      <c r="B22" s="54"/>
      <c r="C22" s="65"/>
      <c r="D22" s="44" t="s">
        <v>8</v>
      </c>
      <c r="E22" s="45">
        <f>SUM(E10)-(E16+E20)</f>
        <v>915</v>
      </c>
      <c r="F22" s="55" t="s">
        <v>19</v>
      </c>
      <c r="G22" s="55"/>
      <c r="H22" s="55"/>
    </row>
    <row r="23" spans="2:12" s="3" customFormat="1" x14ac:dyDescent="0.55000000000000004">
      <c r="B23" s="8"/>
      <c r="C23" s="6"/>
      <c r="D23" s="4"/>
      <c r="E23" s="4"/>
      <c r="F23" s="4"/>
      <c r="G23" s="4"/>
      <c r="H23" s="4"/>
      <c r="L23"/>
    </row>
    <row r="24" spans="2:12" s="3" customFormat="1" x14ac:dyDescent="0.55000000000000004">
      <c r="B24" s="46" t="s">
        <v>13</v>
      </c>
      <c r="C24" s="11">
        <f>E22</f>
        <v>915</v>
      </c>
      <c r="D24" s="4"/>
      <c r="E24" s="4"/>
      <c r="F24" s="4"/>
      <c r="G24" s="4"/>
      <c r="H24" s="4"/>
      <c r="L24"/>
    </row>
    <row r="25" spans="2:12" x14ac:dyDescent="0.55000000000000004">
      <c r="B25" s="46" t="s">
        <v>14</v>
      </c>
      <c r="C25" s="11">
        <f>SUM(E19+E22)</f>
        <v>4830</v>
      </c>
      <c r="D25" s="8"/>
      <c r="E25" s="8"/>
      <c r="F25" s="8"/>
      <c r="G25" s="8"/>
      <c r="H25" s="8"/>
    </row>
    <row r="26" spans="2:12" x14ac:dyDescent="0.55000000000000004">
      <c r="B26" s="46" t="s">
        <v>15</v>
      </c>
      <c r="C26" s="11">
        <f>SUM(E19+C25)</f>
        <v>8745</v>
      </c>
      <c r="D26" s="8"/>
      <c r="E26" s="8"/>
      <c r="F26" s="8"/>
      <c r="G26" s="8"/>
      <c r="H26" s="8"/>
    </row>
    <row r="27" spans="2:12" x14ac:dyDescent="0.55000000000000004">
      <c r="B27" s="46" t="s">
        <v>16</v>
      </c>
      <c r="C27" s="11">
        <f>SUM(E19+C26)</f>
        <v>12660</v>
      </c>
      <c r="D27" s="8"/>
      <c r="E27" s="8"/>
      <c r="F27" s="8"/>
      <c r="G27" s="8"/>
      <c r="H27" s="8"/>
    </row>
    <row r="28" spans="2:12" x14ac:dyDescent="0.55000000000000004">
      <c r="B28" s="46" t="s">
        <v>17</v>
      </c>
      <c r="C28" s="11">
        <f>SUM(E19+C27)</f>
        <v>16575</v>
      </c>
      <c r="D28" s="8"/>
      <c r="E28" s="8"/>
      <c r="F28" s="8"/>
      <c r="G28" s="8"/>
      <c r="H28" s="8"/>
    </row>
    <row r="29" spans="2:12" ht="30" customHeight="1" x14ac:dyDescent="0.55000000000000004">
      <c r="B29" s="8"/>
      <c r="C29" s="8"/>
      <c r="D29" s="8"/>
      <c r="E29" s="8"/>
      <c r="F29" s="8"/>
      <c r="G29" s="8"/>
      <c r="H29" s="8"/>
      <c r="I29" s="47"/>
      <c r="J29" s="47"/>
    </row>
    <row r="30" spans="2:12" ht="15" customHeight="1" x14ac:dyDescent="0.55000000000000004">
      <c r="B30" s="8"/>
      <c r="C30" s="8"/>
      <c r="D30" s="8"/>
      <c r="E30" s="8"/>
      <c r="F30" s="8"/>
      <c r="G30" s="8"/>
      <c r="H30" s="8"/>
      <c r="I30" s="47"/>
      <c r="J30" s="47"/>
    </row>
    <row r="31" spans="2:12" x14ac:dyDescent="0.55000000000000004">
      <c r="B31" s="8"/>
      <c r="C31" s="8"/>
      <c r="D31" s="8"/>
      <c r="E31" s="8"/>
      <c r="F31" s="8"/>
      <c r="G31" s="8"/>
      <c r="H31" s="8"/>
    </row>
    <row r="32" spans="2:12" x14ac:dyDescent="0.55000000000000004">
      <c r="B32" s="8"/>
      <c r="C32" s="8"/>
      <c r="D32" s="8"/>
      <c r="E32" s="8"/>
      <c r="F32" s="8"/>
      <c r="G32" s="8"/>
      <c r="H32" s="8"/>
    </row>
    <row r="33" spans="2:10" x14ac:dyDescent="0.55000000000000004">
      <c r="B33" s="8"/>
      <c r="C33" s="8"/>
      <c r="D33" s="8"/>
      <c r="E33" s="8"/>
      <c r="F33" s="8"/>
      <c r="G33" s="8"/>
      <c r="H33" s="8"/>
    </row>
    <row r="34" spans="2:10" x14ac:dyDescent="0.55000000000000004">
      <c r="B34" s="10"/>
      <c r="C34" s="10"/>
      <c r="D34" s="8"/>
      <c r="E34" s="8"/>
      <c r="F34" s="8"/>
      <c r="G34" s="8"/>
      <c r="H34" s="8"/>
    </row>
    <row r="35" spans="2:10" x14ac:dyDescent="0.55000000000000004">
      <c r="B35" s="8"/>
      <c r="C35" s="8"/>
      <c r="D35" s="8"/>
      <c r="E35" s="8"/>
      <c r="F35" s="8"/>
      <c r="G35" s="8"/>
      <c r="H35" s="8"/>
    </row>
    <row r="36" spans="2:10" x14ac:dyDescent="0.55000000000000004">
      <c r="B36" s="8"/>
      <c r="C36" s="8"/>
      <c r="D36" s="8"/>
      <c r="E36" s="8"/>
      <c r="F36" s="8"/>
      <c r="G36" s="8"/>
      <c r="H36" s="8"/>
    </row>
    <row r="37" spans="2:10" x14ac:dyDescent="0.55000000000000004">
      <c r="B37" s="9"/>
      <c r="C37" s="9"/>
      <c r="D37" s="8"/>
      <c r="E37" s="8"/>
      <c r="F37" s="8"/>
      <c r="G37" s="8"/>
      <c r="H37" s="8"/>
    </row>
    <row r="38" spans="2:10" x14ac:dyDescent="0.55000000000000004">
      <c r="B38" s="59"/>
      <c r="C38" s="59"/>
      <c r="D38" s="8"/>
      <c r="E38" s="8"/>
      <c r="F38" s="8"/>
      <c r="G38" s="8"/>
      <c r="H38" s="8"/>
    </row>
    <row r="39" spans="2:10" x14ac:dyDescent="0.55000000000000004">
      <c r="B39" s="59"/>
      <c r="C39" s="59"/>
      <c r="D39" s="8"/>
      <c r="E39" s="8"/>
      <c r="F39" s="8"/>
      <c r="G39" s="8"/>
      <c r="H39" s="8"/>
    </row>
    <row r="40" spans="2:10" x14ac:dyDescent="0.55000000000000004">
      <c r="B40" s="59"/>
      <c r="C40" s="59"/>
      <c r="D40" s="8"/>
      <c r="E40" s="8"/>
      <c r="F40" s="8"/>
      <c r="G40" s="8"/>
      <c r="H40" s="8"/>
      <c r="I40" s="47"/>
      <c r="J40" s="48"/>
    </row>
    <row r="41" spans="2:10" x14ac:dyDescent="0.55000000000000004">
      <c r="B41" s="49"/>
      <c r="C41" s="50"/>
      <c r="D41" s="8"/>
      <c r="E41" s="8"/>
      <c r="F41" s="8"/>
      <c r="G41" s="8"/>
      <c r="H41" s="8"/>
      <c r="I41" s="47"/>
      <c r="J41" s="48"/>
    </row>
    <row r="42" spans="2:10" x14ac:dyDescent="0.55000000000000004">
      <c r="B42" s="8"/>
      <c r="C42" s="8"/>
      <c r="D42" s="8"/>
      <c r="E42" s="8"/>
      <c r="F42" s="8"/>
      <c r="G42" s="8"/>
      <c r="H42" s="8"/>
    </row>
    <row r="46" spans="2:10" x14ac:dyDescent="0.55000000000000004">
      <c r="G46" s="13"/>
    </row>
  </sheetData>
  <mergeCells count="20">
    <mergeCell ref="B2:H2"/>
    <mergeCell ref="B13:B22"/>
    <mergeCell ref="F12:G12"/>
    <mergeCell ref="F19:G19"/>
    <mergeCell ref="C19:C22"/>
    <mergeCell ref="D11:H11"/>
    <mergeCell ref="D17:G17"/>
    <mergeCell ref="I40:J41"/>
    <mergeCell ref="B41:C41"/>
    <mergeCell ref="I14:J14"/>
    <mergeCell ref="I12:J13"/>
    <mergeCell ref="C4:C17"/>
    <mergeCell ref="F22:H22"/>
    <mergeCell ref="D20:D21"/>
    <mergeCell ref="F18:G18"/>
    <mergeCell ref="I29:J30"/>
    <mergeCell ref="H14:H21"/>
    <mergeCell ref="B38:C38"/>
    <mergeCell ref="B39:C39"/>
    <mergeCell ref="B40:C40"/>
  </mergeCells>
  <phoneticPr fontId="3" type="noConversion"/>
  <pageMargins left="0.7" right="0.7" top="0.75" bottom="0.75" header="0.3" footer="0.3"/>
  <pageSetup scale="77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9" sqref="C9"/>
    </sheetView>
  </sheetViews>
  <sheetFormatPr defaultColWidth="9.15625" defaultRowHeight="14.4" x14ac:dyDescent="0.55000000000000004"/>
  <cols>
    <col min="1" max="1" width="25.47265625" style="13" customWidth="1"/>
    <col min="2" max="16384" width="9.15625" style="13"/>
  </cols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HYDRO-GUARD</vt:lpstr>
      <vt:lpstr>Sheet1</vt:lpstr>
      <vt:lpstr>'HYDRO-GUARD'!Cost_Savings_Year_1</vt:lpstr>
      <vt:lpstr>'HYDRO-GUARD'!Print_Area</vt:lpstr>
    </vt:vector>
  </TitlesOfParts>
  <Manager/>
  <Company>EduMetry, Inc.</Company>
  <LinksUpToDate>false</LinksUpToDate>
  <SharedDoc>false</SharedDoc>
  <HyperlinkBase>www.richfeedback.com/cost-benefit-calculator.xls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Cost-Benefit Calculator for Assess+ Service</dc:title>
  <dc:subject>Cost-Benefit Calculator</dc:subject>
  <dc:creator>Harold Mosley</dc:creator>
  <cp:lastModifiedBy>Windows User</cp:lastModifiedBy>
  <cp:lastPrinted>2016-01-19T14:45:07Z</cp:lastPrinted>
  <dcterms:created xsi:type="dcterms:W3CDTF">2007-09-25T15:08:16Z</dcterms:created>
  <dcterms:modified xsi:type="dcterms:W3CDTF">2017-02-22T00:29:29Z</dcterms:modified>
</cp:coreProperties>
</file>